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\Dropbox\Dropbox\Pouldo et Poulema\R&amp;V\Fichiers site internet\"/>
    </mc:Choice>
  </mc:AlternateContent>
  <xr:revisionPtr revIDLastSave="0" documentId="13_ncr:1_{50421591-F2C9-446B-BCFE-55D70C4104D4}" xr6:coauthVersionLast="43" xr6:coauthVersionMax="43" xr10:uidLastSave="{00000000-0000-0000-0000-000000000000}"/>
  <bookViews>
    <workbookView xWindow="-108" yWindow="-108" windowWidth="23256" windowHeight="12576" xr2:uid="{3F95789F-53B3-4072-B6B3-7B9A0EE2F1ED}"/>
  </bookViews>
  <sheets>
    <sheet name="Tarifs" sheetId="1" r:id="rId1"/>
    <sheet name="Paramètr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27" i="2"/>
  <c r="D27" i="2"/>
  <c r="G7" i="1" l="1"/>
  <c r="C20" i="2" l="1"/>
  <c r="C19" i="2"/>
  <c r="C18" i="2"/>
  <c r="C17" i="2"/>
</calcChain>
</file>

<file path=xl/sharedStrings.xml><?xml version="1.0" encoding="utf-8"?>
<sst xmlns="http://schemas.openxmlformats.org/spreadsheetml/2006/main" count="52" uniqueCount="45">
  <si>
    <t>Calculateur tarif de location</t>
  </si>
  <si>
    <t>Vélo Taille S/M</t>
  </si>
  <si>
    <t>Vélo Taille M/L</t>
  </si>
  <si>
    <t>Vélo Taille L/XL</t>
  </si>
  <si>
    <t>Quantité vélo</t>
  </si>
  <si>
    <t>Qté</t>
  </si>
  <si>
    <t>TOTAL</t>
  </si>
  <si>
    <t>Quantité camping</t>
  </si>
  <si>
    <t>Quantité élec.</t>
  </si>
  <si>
    <t>Vélo</t>
  </si>
  <si>
    <t>Prix / Jour</t>
  </si>
  <si>
    <t>Sacoches</t>
  </si>
  <si>
    <t>Tente</t>
  </si>
  <si>
    <t>Tapis de sol</t>
  </si>
  <si>
    <t>Sac couchage</t>
  </si>
  <si>
    <t>Réchaud</t>
  </si>
  <si>
    <t>Kit Cuisine</t>
  </si>
  <si>
    <t>Appareil photo</t>
  </si>
  <si>
    <t>Panneau solaire</t>
  </si>
  <si>
    <t>SOMME</t>
  </si>
  <si>
    <t>HS</t>
  </si>
  <si>
    <t>BS</t>
  </si>
  <si>
    <t>Sac de couchage</t>
  </si>
  <si>
    <t>Réchaud à gaz</t>
  </si>
  <si>
    <t>Chargeur solaire</t>
  </si>
  <si>
    <t>Batterie externe</t>
  </si>
  <si>
    <t>Date de départ</t>
  </si>
  <si>
    <t>Date de retour</t>
  </si>
  <si>
    <t>Nombre de jours</t>
  </si>
  <si>
    <t>Basse saison</t>
  </si>
  <si>
    <t>Haute saison</t>
  </si>
  <si>
    <t>-</t>
  </si>
  <si>
    <t>Kit cuisine (2p)</t>
  </si>
  <si>
    <t>Bonjour, ce fichier Excel ne donne que des prix indicatifs. Seul le prix communiqué après avoir rempli le formulaire de réservation fait foi.</t>
  </si>
  <si>
    <t>Kit sacoches</t>
  </si>
  <si>
    <t>Prière d'entrer une date au format jj.mm.aaaa, le nombre de jours est calculé automatiquement.</t>
  </si>
  <si>
    <t>GoPro Hero 6 Black</t>
  </si>
  <si>
    <t xml:space="preserve">Veuillez noter que pour chaque réservation de vélo, un forfait de 20CHF par vélo est ajouté au prix de location pour les frais d'entretien et de nettoyage. </t>
  </si>
  <si>
    <t>Canon G7X MKII</t>
  </si>
  <si>
    <t>Extrawheel + sacoches</t>
  </si>
  <si>
    <t>Extrawheel et sacoches</t>
  </si>
  <si>
    <t>Tente (2 ou 3p)</t>
  </si>
  <si>
    <t>Charrette</t>
  </si>
  <si>
    <t>Remorque 2 enfants</t>
  </si>
  <si>
    <t>FollowMe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</si>
</sst>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CHF-100C]_-;\-* #,##0.00\ [$CHF-100C]_-;_-* &quot;-&quot;??\ [$CHF-100C]_-;_-@_-"/>
    <numFmt numFmtId="165" formatCode="_-* #,##0.0\ [$CHF-100C]_-;\-* #,##0.0\ [$CHF-100C]_-;_-* &quot;-&quot;??\ [$CHF-100C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Josefin Slab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/>
    <xf numFmtId="1" fontId="0" fillId="0" borderId="0" xfId="0" applyNumberFormat="1"/>
    <xf numFmtId="0" fontId="0" fillId="0" borderId="8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/>
    <xf numFmtId="0" fontId="1" fillId="0" borderId="1" xfId="0" applyFont="1" applyBorder="1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left" vertical="center"/>
    </xf>
    <xf numFmtId="0" fontId="0" fillId="0" borderId="8" xfId="0" applyBorder="1"/>
    <xf numFmtId="0" fontId="2" fillId="0" borderId="8" xfId="0" applyFont="1" applyBorder="1"/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vertical="center"/>
    </xf>
    <xf numFmtId="14" fontId="0" fillId="0" borderId="1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0" xfId="0" applyNumberFormat="1"/>
    <xf numFmtId="165" fontId="1" fillId="0" borderId="10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388621</xdr:colOff>
      <xdr:row>9</xdr:row>
      <xdr:rowOff>175259</xdr:rowOff>
    </xdr:from>
    <xdr:to>
      <xdr:col>2</xdr:col>
      <xdr:colOff>990601</xdr:colOff>
      <xdr:row>13</xdr:row>
      <xdr:rowOff>45719</xdr:rowOff>
    </xdr:to>
    <xdr:pic>
      <xdr:nvPicPr>
        <xdr:cNvPr id="3" name="Graphique 2" descr="Vélo">
          <a:extLst>
            <a:ext uri="{FF2B5EF4-FFF2-40B4-BE49-F238E27FC236}">
              <a16:creationId xmlns:a16="http://schemas.microsoft.com/office/drawing/2014/main" id="{044CF91A-2F2C-43AA-A5B2-32CDCEAB9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49781" y="2080259"/>
          <a:ext cx="601980" cy="601980"/>
        </a:xfrm>
        <a:prstGeom prst="rect">
          <a:avLst/>
        </a:prstGeom>
      </xdr:spPr>
    </xdr:pic>
    <xdr:clientData/>
  </xdr:twoCellAnchor>
  <xdr:twoCellAnchor editAs="oneCell">
    <xdr:from>
      <xdr:col>5</xdr:col>
      <xdr:colOff>226200</xdr:colOff>
      <xdr:row>9</xdr:row>
      <xdr:rowOff>139980</xdr:rowOff>
    </xdr:from>
    <xdr:to>
      <xdr:col>5</xdr:col>
      <xdr:colOff>960120</xdr:colOff>
      <xdr:row>13</xdr:row>
      <xdr:rowOff>142380</xdr:rowOff>
    </xdr:to>
    <xdr:pic>
      <xdr:nvPicPr>
        <xdr:cNvPr id="5" name="Graphique 4" descr="Tente">
          <a:extLst>
            <a:ext uri="{FF2B5EF4-FFF2-40B4-BE49-F238E27FC236}">
              <a16:creationId xmlns:a16="http://schemas.microsoft.com/office/drawing/2014/main" id="{7DAEA955-E6C7-4627-96BA-C899D56BF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39960" y="1953540"/>
          <a:ext cx="733920" cy="733920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10</xdr:row>
      <xdr:rowOff>15240</xdr:rowOff>
    </xdr:from>
    <xdr:to>
      <xdr:col>14</xdr:col>
      <xdr:colOff>899160</xdr:colOff>
      <xdr:row>13</xdr:row>
      <xdr:rowOff>63780</xdr:rowOff>
    </xdr:to>
    <xdr:grpSp>
      <xdr:nvGrpSpPr>
        <xdr:cNvPr id="46" name="Groupe 45">
          <a:extLst>
            <a:ext uri="{FF2B5EF4-FFF2-40B4-BE49-F238E27FC236}">
              <a16:creationId xmlns:a16="http://schemas.microsoft.com/office/drawing/2014/main" id="{F34B8338-810A-4C8D-98E8-8AA4F0E39FCB}"/>
            </a:ext>
          </a:extLst>
        </xdr:cNvPr>
        <xdr:cNvGrpSpPr/>
      </xdr:nvGrpSpPr>
      <xdr:grpSpPr>
        <a:xfrm>
          <a:off x="9601200" y="2103120"/>
          <a:ext cx="632460" cy="597180"/>
          <a:chOff x="3543300" y="2807820"/>
          <a:chExt cx="894360" cy="837360"/>
        </a:xfrm>
      </xdr:grpSpPr>
      <xdr:pic>
        <xdr:nvPicPr>
          <xdr:cNvPr id="7" name="Graphique 6" descr="Batterie pleine">
            <a:extLst>
              <a:ext uri="{FF2B5EF4-FFF2-40B4-BE49-F238E27FC236}">
                <a16:creationId xmlns:a16="http://schemas.microsoft.com/office/drawing/2014/main" id="{73C6F961-99EC-41B6-8F83-F843EA41E5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3995280" y="3202800"/>
            <a:ext cx="442380" cy="442380"/>
          </a:xfrm>
          <a:prstGeom prst="rect">
            <a:avLst/>
          </a:prstGeom>
        </xdr:spPr>
      </xdr:pic>
      <xdr:pic>
        <xdr:nvPicPr>
          <xdr:cNvPr id="9" name="Graphique 8" descr="Batterie vide">
            <a:extLst>
              <a:ext uri="{FF2B5EF4-FFF2-40B4-BE49-F238E27FC236}">
                <a16:creationId xmlns:a16="http://schemas.microsoft.com/office/drawing/2014/main" id="{58BA51DC-1E6C-4447-8B0F-021124949C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3543300" y="3200400"/>
            <a:ext cx="442380" cy="442380"/>
          </a:xfrm>
          <a:prstGeom prst="rect">
            <a:avLst/>
          </a:prstGeom>
        </xdr:spPr>
      </xdr:pic>
      <xdr:pic>
        <xdr:nvPicPr>
          <xdr:cNvPr id="11" name="Graphique 10" descr="Soleil">
            <a:extLst>
              <a:ext uri="{FF2B5EF4-FFF2-40B4-BE49-F238E27FC236}">
                <a16:creationId xmlns:a16="http://schemas.microsoft.com/office/drawing/2014/main" id="{93B9D209-EB17-4A3E-ADA7-8ACF701C41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3731820" y="2807820"/>
            <a:ext cx="474420" cy="47442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264300</xdr:colOff>
      <xdr:row>10</xdr:row>
      <xdr:rowOff>0</xdr:rowOff>
    </xdr:from>
    <xdr:to>
      <xdr:col>8</xdr:col>
      <xdr:colOff>777240</xdr:colOff>
      <xdr:row>13</xdr:row>
      <xdr:rowOff>150000</xdr:rowOff>
    </xdr:to>
    <xdr:grpSp>
      <xdr:nvGrpSpPr>
        <xdr:cNvPr id="45" name="Groupe 44">
          <a:extLst>
            <a:ext uri="{FF2B5EF4-FFF2-40B4-BE49-F238E27FC236}">
              <a16:creationId xmlns:a16="http://schemas.microsoft.com/office/drawing/2014/main" id="{8CE33426-E913-4FC6-8D5D-51EA10AFFFA1}"/>
            </a:ext>
          </a:extLst>
        </xdr:cNvPr>
        <xdr:cNvGrpSpPr/>
      </xdr:nvGrpSpPr>
      <xdr:grpSpPr>
        <a:xfrm>
          <a:off x="5666880" y="2087880"/>
          <a:ext cx="512940" cy="698640"/>
          <a:chOff x="3838080" y="2148840"/>
          <a:chExt cx="645300" cy="843420"/>
        </a:xfrm>
      </xdr:grpSpPr>
      <xdr:pic>
        <xdr:nvPicPr>
          <xdr:cNvPr id="42" name="Graphique 41" descr="Fourchette et couteau">
            <a:extLst>
              <a:ext uri="{FF2B5EF4-FFF2-40B4-BE49-F238E27FC236}">
                <a16:creationId xmlns:a16="http://schemas.microsoft.com/office/drawing/2014/main" id="{2BE39D3C-FF3E-4E01-AAA8-210F125F06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3962400" y="2148840"/>
            <a:ext cx="381000" cy="381000"/>
          </a:xfrm>
          <a:prstGeom prst="rect">
            <a:avLst/>
          </a:prstGeom>
        </xdr:spPr>
      </xdr:pic>
      <xdr:pic>
        <xdr:nvPicPr>
          <xdr:cNvPr id="44" name="Graphique 43" descr="Assiette">
            <a:extLst>
              <a:ext uri="{FF2B5EF4-FFF2-40B4-BE49-F238E27FC236}">
                <a16:creationId xmlns:a16="http://schemas.microsoft.com/office/drawing/2014/main" id="{8465F569-8A8D-4D42-94EE-7B97F97DEB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3838080" y="2346960"/>
            <a:ext cx="645300" cy="6453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358140</xdr:colOff>
      <xdr:row>10</xdr:row>
      <xdr:rowOff>91440</xdr:rowOff>
    </xdr:from>
    <xdr:to>
      <xdr:col>11</xdr:col>
      <xdr:colOff>906780</xdr:colOff>
      <xdr:row>13</xdr:row>
      <xdr:rowOff>77040</xdr:rowOff>
    </xdr:to>
    <xdr:grpSp>
      <xdr:nvGrpSpPr>
        <xdr:cNvPr id="49" name="Groupe 48">
          <a:extLst>
            <a:ext uri="{FF2B5EF4-FFF2-40B4-BE49-F238E27FC236}">
              <a16:creationId xmlns:a16="http://schemas.microsoft.com/office/drawing/2014/main" id="{0DCA79C7-2459-4A03-8C18-87BA0B4E354C}"/>
            </a:ext>
          </a:extLst>
        </xdr:cNvPr>
        <xdr:cNvGrpSpPr/>
      </xdr:nvGrpSpPr>
      <xdr:grpSpPr>
        <a:xfrm>
          <a:off x="7490460" y="2179320"/>
          <a:ext cx="548640" cy="534240"/>
          <a:chOff x="8336280" y="1784760"/>
          <a:chExt cx="647700" cy="646860"/>
        </a:xfrm>
      </xdr:grpSpPr>
      <xdr:pic>
        <xdr:nvPicPr>
          <xdr:cNvPr id="15" name="Graphique 14" descr="Appareil photo">
            <a:extLst>
              <a:ext uri="{FF2B5EF4-FFF2-40B4-BE49-F238E27FC236}">
                <a16:creationId xmlns:a16="http://schemas.microsoft.com/office/drawing/2014/main" id="{117AD89E-4049-4597-A206-6EC844F431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8337120" y="1784760"/>
            <a:ext cx="646860" cy="646860"/>
          </a:xfrm>
          <a:prstGeom prst="rect">
            <a:avLst/>
          </a:prstGeom>
        </xdr:spPr>
      </xdr:pic>
      <xdr:sp macro="" textlink="">
        <xdr:nvSpPr>
          <xdr:cNvPr id="48" name="Explosion : 8 points 47">
            <a:extLst>
              <a:ext uri="{FF2B5EF4-FFF2-40B4-BE49-F238E27FC236}">
                <a16:creationId xmlns:a16="http://schemas.microsoft.com/office/drawing/2014/main" id="{71AC8F08-0BC6-4F23-923F-B7E05221DB14}"/>
              </a:ext>
            </a:extLst>
          </xdr:cNvPr>
          <xdr:cNvSpPr/>
        </xdr:nvSpPr>
        <xdr:spPr>
          <a:xfrm>
            <a:off x="8336280" y="1905000"/>
            <a:ext cx="220980" cy="205740"/>
          </a:xfrm>
          <a:prstGeom prst="irregularSeal1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BBDE-3BC6-4421-9770-95C3A436AC6B}">
  <sheetPr codeName="Feuil1"/>
  <dimension ref="B2:P27"/>
  <sheetViews>
    <sheetView showGridLines="0" tabSelected="1" topLeftCell="A4" zoomScaleNormal="100" workbookViewId="0">
      <selection activeCell="G15" sqref="G15"/>
    </sheetView>
  </sheetViews>
  <sheetFormatPr baseColWidth="10" defaultColWidth="10.77734375" defaultRowHeight="14.4" x14ac:dyDescent="0.3"/>
  <cols>
    <col min="2" max="2" width="13.44140625" bestFit="1" customWidth="1"/>
    <col min="3" max="3" width="19.77734375" bestFit="1" customWidth="1"/>
    <col min="4" max="4" width="5.21875" customWidth="1"/>
    <col min="5" max="5" width="4.88671875" customWidth="1"/>
    <col min="6" max="6" width="14.88671875" bestFit="1" customWidth="1"/>
    <col min="7" max="8" width="4.88671875" customWidth="1"/>
    <col min="9" max="9" width="13.6640625" bestFit="1" customWidth="1"/>
    <col min="10" max="10" width="4.88671875" customWidth="1"/>
    <col min="11" max="11" width="6.6640625" customWidth="1"/>
    <col min="12" max="12" width="17.109375" bestFit="1" customWidth="1"/>
    <col min="13" max="13" width="4.88671875" customWidth="1"/>
    <col min="14" max="14" width="10.109375" bestFit="1" customWidth="1"/>
    <col min="15" max="15" width="15.77734375" customWidth="1"/>
    <col min="16" max="16" width="4.88671875" customWidth="1"/>
  </cols>
  <sheetData>
    <row r="2" spans="2:16" ht="14.4" customHeight="1" x14ac:dyDescent="0.3"/>
    <row r="3" spans="2:16" ht="27.6" customHeight="1" x14ac:dyDescent="0.8">
      <c r="B3" s="21"/>
      <c r="C3" s="21"/>
      <c r="D3" s="21"/>
      <c r="E3" s="21"/>
      <c r="F3" s="21"/>
      <c r="G3" s="22" t="s">
        <v>0</v>
      </c>
      <c r="H3" s="21"/>
      <c r="I3" s="21"/>
      <c r="J3" s="21"/>
      <c r="K3" s="21"/>
      <c r="L3" s="21"/>
      <c r="M3" s="21"/>
      <c r="N3" s="21"/>
      <c r="O3" s="21"/>
      <c r="P3" s="21"/>
    </row>
    <row r="4" spans="2:16" ht="17.399999999999999" customHeight="1" x14ac:dyDescent="0.8">
      <c r="B4" s="11" t="s">
        <v>33</v>
      </c>
      <c r="G4" s="10"/>
    </row>
    <row r="5" spans="2:16" s="11" customFormat="1" ht="18.600000000000001" customHeight="1" x14ac:dyDescent="0.3">
      <c r="B5" s="23" t="s">
        <v>35</v>
      </c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</row>
    <row r="7" spans="2:16" x14ac:dyDescent="0.3">
      <c r="B7" s="15" t="s">
        <v>26</v>
      </c>
      <c r="C7" s="25">
        <v>43556</v>
      </c>
      <c r="F7" s="15" t="s">
        <v>28</v>
      </c>
      <c r="G7" s="17">
        <f>C8-C7+1</f>
        <v>1</v>
      </c>
      <c r="J7" s="6" t="s">
        <v>29</v>
      </c>
      <c r="L7" s="18">
        <v>43405</v>
      </c>
      <c r="M7" s="1" t="s">
        <v>31</v>
      </c>
      <c r="N7" s="20">
        <v>43555</v>
      </c>
    </row>
    <row r="8" spans="2:16" x14ac:dyDescent="0.3">
      <c r="B8" s="14" t="s">
        <v>27</v>
      </c>
      <c r="C8" s="26">
        <v>43556</v>
      </c>
      <c r="J8" s="6" t="s">
        <v>30</v>
      </c>
      <c r="L8" s="18">
        <v>43556</v>
      </c>
      <c r="M8" s="1" t="s">
        <v>31</v>
      </c>
      <c r="N8" s="20">
        <v>43769</v>
      </c>
    </row>
    <row r="9" spans="2:16" x14ac:dyDescent="0.3">
      <c r="C9" s="6"/>
      <c r="E9" s="16"/>
    </row>
    <row r="14" spans="2:16" x14ac:dyDescent="0.3">
      <c r="C14" s="1"/>
      <c r="D14" s="2" t="s">
        <v>5</v>
      </c>
      <c r="F14" s="1"/>
      <c r="G14" s="2" t="s">
        <v>5</v>
      </c>
      <c r="I14" s="1"/>
      <c r="J14" s="2" t="s">
        <v>5</v>
      </c>
      <c r="L14" s="1"/>
      <c r="M14" s="2" t="s">
        <v>5</v>
      </c>
      <c r="O14" s="1"/>
      <c r="P14" s="2" t="s">
        <v>5</v>
      </c>
    </row>
    <row r="15" spans="2:16" ht="18" customHeight="1" x14ac:dyDescent="0.3">
      <c r="C15" s="3" t="s">
        <v>1</v>
      </c>
      <c r="D15" s="27">
        <v>0</v>
      </c>
      <c r="F15" s="3" t="s">
        <v>41</v>
      </c>
      <c r="G15" s="35">
        <v>0</v>
      </c>
      <c r="I15" s="3" t="s">
        <v>23</v>
      </c>
      <c r="J15" s="27">
        <v>0</v>
      </c>
      <c r="L15" s="3" t="s">
        <v>38</v>
      </c>
      <c r="M15" s="27">
        <v>0</v>
      </c>
      <c r="O15" s="3" t="s">
        <v>24</v>
      </c>
      <c r="P15" s="27">
        <v>0</v>
      </c>
    </row>
    <row r="16" spans="2:16" ht="18" customHeight="1" x14ac:dyDescent="0.3">
      <c r="C16" s="4" t="s">
        <v>2</v>
      </c>
      <c r="D16" s="28">
        <v>0</v>
      </c>
      <c r="F16" s="34" t="s">
        <v>13</v>
      </c>
      <c r="G16" s="36">
        <v>0</v>
      </c>
      <c r="I16" s="5" t="s">
        <v>32</v>
      </c>
      <c r="J16" s="30">
        <v>0</v>
      </c>
      <c r="L16" s="5" t="s">
        <v>36</v>
      </c>
      <c r="M16" s="29">
        <v>0</v>
      </c>
      <c r="O16" s="5" t="s">
        <v>25</v>
      </c>
      <c r="P16" s="29">
        <v>0</v>
      </c>
    </row>
    <row r="17" spans="2:16" ht="18" customHeight="1" x14ac:dyDescent="0.3">
      <c r="C17" s="5" t="s">
        <v>3</v>
      </c>
      <c r="D17" s="30">
        <v>0</v>
      </c>
      <c r="F17" s="5" t="s">
        <v>22</v>
      </c>
      <c r="G17" s="29">
        <v>0</v>
      </c>
      <c r="I17" s="13"/>
      <c r="J17" s="12"/>
      <c r="L17" s="13"/>
      <c r="M17" s="12"/>
      <c r="O17" s="13"/>
      <c r="P17" s="12"/>
    </row>
    <row r="18" spans="2:16" x14ac:dyDescent="0.3">
      <c r="C18" s="5" t="s">
        <v>34</v>
      </c>
      <c r="D18" s="29">
        <v>0</v>
      </c>
    </row>
    <row r="19" spans="2:16" x14ac:dyDescent="0.3">
      <c r="C19" s="5" t="s">
        <v>43</v>
      </c>
      <c r="D19" s="27">
        <v>0</v>
      </c>
    </row>
    <row r="20" spans="2:16" x14ac:dyDescent="0.3">
      <c r="C20" s="2" t="s">
        <v>39</v>
      </c>
      <c r="D20" s="33">
        <v>0</v>
      </c>
    </row>
    <row r="21" spans="2:16" x14ac:dyDescent="0.3">
      <c r="C21" s="2" t="s">
        <v>44</v>
      </c>
      <c r="D21" s="37">
        <v>0</v>
      </c>
    </row>
    <row r="22" spans="2:16" ht="15" thickBot="1" x14ac:dyDescent="0.35"/>
    <row r="23" spans="2:16" ht="15" thickBot="1" x14ac:dyDescent="0.35">
      <c r="B23" s="19" t="s">
        <v>6</v>
      </c>
      <c r="C23" s="32">
        <f>IF(AND(C7&gt;C8,C8&lt;C7),"Erreur Dates",IF(AND(C7&gt;=L8,C7&lt;=N8),(((SUM(Tarifs!D15:D17)*Paramètres!C14)+D21*Paramètres!C25+D20*Paramètres!C24+D19*Paramètres!C23+D18*Paramètres!C15+Tarifs!G15*Paramètres!C16+Tarifs!G16*Paramètres!C17+Tarifs!G17*Paramètres!C18+Tarifs!J15*Paramètres!C19+Tarifs!J16*Paramètres!C20+(Tarifs!M15+Tarifs!M16)*Paramètres!C21+(Tarifs!P15+Tarifs!P16)*Paramètres!C22)*Tarifs!G7)*IF(G7&gt;=3,MAX((1-(G7-2)/100),0.7),1),((((SUM(Tarifs!D15:D17)*Paramètres!D14)+D21*Paramètres!D25+Tarifs!D20*Paramètres!D24+Tarifs!D19*Paramètres!D23+D18*Paramètres!D15+Tarifs!G15*Paramètres!D16+Tarifs!G16*Paramètres!D17+Tarifs!G17*Paramètres!D18+Tarifs!J15*Paramètres!D19+Tarifs!J16*Paramètres!D20+(Tarifs!M15+Tarifs!M16)*Paramètres!D21+(Tarifs!P15+Tarifs!P16)*Paramètres!D22)*Tarifs!G7)*IF(G7&gt;=3,MAX((1-(G7-2)/100),0.7),1))))</f>
        <v>0</v>
      </c>
      <c r="H23" s="11"/>
    </row>
    <row r="25" spans="2:16" x14ac:dyDescent="0.3">
      <c r="B25" t="s">
        <v>37</v>
      </c>
    </row>
    <row r="27" spans="2:16" x14ac:dyDescent="0.3">
      <c r="H27" s="31"/>
    </row>
  </sheetData>
  <sheetProtection algorithmName="SHA-512" hashValue="74P6l7URboWyihcDNVKjEiiNSzT3NQFE8fBFjtV7rw92V1mn68HIoeDeRrvG4Vy7auO23M/LWOQsQkUAL7qPwQ==" saltValue="zSrIJEyeSnHirqbTaI6PVw==" spinCount="100000" sheet="1" objects="1" scenarios="1" selectLockedCells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C64288-9483-41F2-9124-44766B2E07ED}">
          <x14:formula1>
            <xm:f>Paramètres!$B$6:$B$7</xm:f>
          </x14:formula1>
          <xm:sqref>D19:D21 M17 J17 P17 D15:D16</xm:sqref>
        </x14:dataValidation>
        <x14:dataValidation type="list" allowBlank="1" showInputMessage="1" showErrorMessage="1" xr:uid="{A4180DD6-034B-4C1A-BED2-8E7439B45F3B}">
          <x14:formula1>
            <xm:f>Paramètres!$D$6:$D$9</xm:f>
          </x14:formula1>
          <xm:sqref>G16:G17 J15 D18</xm:sqref>
        </x14:dataValidation>
        <x14:dataValidation type="list" allowBlank="1" showInputMessage="1" showErrorMessage="1" xr:uid="{BCD67322-F3A3-4243-B5EF-928F4D5975D9}">
          <x14:formula1>
            <xm:f>Paramètres!$F$6:$F$8</xm:f>
          </x14:formula1>
          <xm:sqref>M15:M16 P15:P16 J16 D17 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7B64-2C17-48F6-A551-1E7847608BC5}">
  <sheetPr codeName="Feuil2"/>
  <dimension ref="B4:F27"/>
  <sheetViews>
    <sheetView topLeftCell="A6" workbookViewId="0">
      <selection activeCell="F19" sqref="F19"/>
    </sheetView>
  </sheetViews>
  <sheetFormatPr baseColWidth="10" defaultColWidth="10.77734375" defaultRowHeight="14.4" x14ac:dyDescent="0.3"/>
  <cols>
    <col min="2" max="2" width="13.88671875" bestFit="1" customWidth="1"/>
    <col min="4" max="4" width="15.33203125" bestFit="1" customWidth="1"/>
    <col min="6" max="6" width="12.33203125" bestFit="1" customWidth="1"/>
  </cols>
  <sheetData>
    <row r="4" spans="2:6" x14ac:dyDescent="0.3">
      <c r="B4" t="s">
        <v>4</v>
      </c>
      <c r="D4" t="s">
        <v>7</v>
      </c>
      <c r="F4" t="s">
        <v>8</v>
      </c>
    </row>
    <row r="6" spans="2:6" x14ac:dyDescent="0.3">
      <c r="B6">
        <v>0</v>
      </c>
      <c r="D6">
        <v>0</v>
      </c>
      <c r="F6">
        <v>0</v>
      </c>
    </row>
    <row r="7" spans="2:6" x14ac:dyDescent="0.3">
      <c r="B7">
        <v>1</v>
      </c>
      <c r="D7">
        <v>1</v>
      </c>
      <c r="F7">
        <v>1</v>
      </c>
    </row>
    <row r="8" spans="2:6" x14ac:dyDescent="0.3">
      <c r="B8">
        <v>2</v>
      </c>
      <c r="D8">
        <v>2</v>
      </c>
      <c r="F8">
        <v>2</v>
      </c>
    </row>
    <row r="9" spans="2:6" x14ac:dyDescent="0.3">
      <c r="D9">
        <v>3</v>
      </c>
    </row>
    <row r="13" spans="2:6" x14ac:dyDescent="0.3">
      <c r="B13" s="7" t="s">
        <v>10</v>
      </c>
      <c r="C13" s="9" t="s">
        <v>20</v>
      </c>
      <c r="D13" s="9" t="s">
        <v>21</v>
      </c>
    </row>
    <row r="14" spans="2:6" x14ac:dyDescent="0.3">
      <c r="B14" t="s">
        <v>9</v>
      </c>
      <c r="C14">
        <v>27</v>
      </c>
      <c r="D14">
        <v>20</v>
      </c>
    </row>
    <row r="15" spans="2:6" x14ac:dyDescent="0.3">
      <c r="B15" t="s">
        <v>11</v>
      </c>
      <c r="C15">
        <v>7</v>
      </c>
      <c r="D15">
        <v>6</v>
      </c>
    </row>
    <row r="16" spans="2:6" x14ac:dyDescent="0.3">
      <c r="B16" t="s">
        <v>12</v>
      </c>
      <c r="C16">
        <v>10</v>
      </c>
      <c r="D16">
        <v>8</v>
      </c>
    </row>
    <row r="17" spans="2:4" x14ac:dyDescent="0.3">
      <c r="B17" t="s">
        <v>13</v>
      </c>
      <c r="C17" s="8">
        <f>ROUNDUP(70*1.25*0.02,0)</f>
        <v>2</v>
      </c>
      <c r="D17">
        <v>2</v>
      </c>
    </row>
    <row r="18" spans="2:4" x14ac:dyDescent="0.3">
      <c r="B18" t="s">
        <v>14</v>
      </c>
      <c r="C18" s="8">
        <f>ROUNDUP(130*1.25*0.02,0)</f>
        <v>4</v>
      </c>
      <c r="D18">
        <v>4</v>
      </c>
    </row>
    <row r="19" spans="2:4" x14ac:dyDescent="0.3">
      <c r="B19" t="s">
        <v>15</v>
      </c>
      <c r="C19" s="8">
        <f>ROUNDUP(70*1.25*0.02,0)</f>
        <v>2</v>
      </c>
      <c r="D19">
        <v>2</v>
      </c>
    </row>
    <row r="20" spans="2:4" x14ac:dyDescent="0.3">
      <c r="B20" t="s">
        <v>16</v>
      </c>
      <c r="C20" s="8">
        <f>ROUNDUP(90*1.25*0.02,0)</f>
        <v>3</v>
      </c>
      <c r="D20">
        <v>3</v>
      </c>
    </row>
    <row r="21" spans="2:4" x14ac:dyDescent="0.3">
      <c r="B21" t="s">
        <v>17</v>
      </c>
      <c r="C21">
        <v>8</v>
      </c>
      <c r="D21">
        <v>7</v>
      </c>
    </row>
    <row r="22" spans="2:4" x14ac:dyDescent="0.3">
      <c r="B22" t="s">
        <v>18</v>
      </c>
      <c r="C22">
        <v>3</v>
      </c>
      <c r="D22">
        <v>3</v>
      </c>
    </row>
    <row r="23" spans="2:4" x14ac:dyDescent="0.3">
      <c r="B23" t="s">
        <v>42</v>
      </c>
      <c r="C23">
        <v>12</v>
      </c>
      <c r="D23">
        <v>10</v>
      </c>
    </row>
    <row r="24" spans="2:4" x14ac:dyDescent="0.3">
      <c r="B24" t="s">
        <v>40</v>
      </c>
      <c r="C24">
        <v>10</v>
      </c>
      <c r="D24">
        <v>8</v>
      </c>
    </row>
    <row r="25" spans="2:4" x14ac:dyDescent="0.3">
      <c r="B25" t="s">
        <v>44</v>
      </c>
      <c r="C25">
        <v>5</v>
      </c>
      <c r="D25">
        <v>4</v>
      </c>
    </row>
    <row r="27" spans="2:4" x14ac:dyDescent="0.3">
      <c r="B27" t="s">
        <v>19</v>
      </c>
      <c r="C27">
        <f>SUM(C14:C22)</f>
        <v>66</v>
      </c>
      <c r="D27">
        <f>SUM(D14:D25)</f>
        <v>77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Tarifs</vt:lpstr>
      <vt:lpstr>Paramètres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 Fardel</dc:creator>
  <cp:lastModifiedBy>Armand Fardel</cp:lastModifiedBy>
  <cp:lastPrinted>2019-03-29T21:43:28Z</cp:lastPrinted>
  <dcterms:created xsi:type="dcterms:W3CDTF">2019-01-05T13:15:10Z</dcterms:created>
  <dcterms:modified xsi:type="dcterms:W3CDTF">2019-05-12T17:52:26Z</dcterms:modified>
</cp:coreProperties>
</file>